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цены'!$A$1:$R$20</definedName>
  </definedNames>
  <calcPr calcId="144525"/>
</workbook>
</file>

<file path=xl/calcChain.xml><?xml version="1.0" encoding="utf-8"?>
<calcChain xmlns="http://schemas.openxmlformats.org/spreadsheetml/2006/main">
  <c r="O9" i="2" l="1"/>
  <c r="P9" i="2" s="1"/>
  <c r="Q9" i="2" s="1"/>
  <c r="R9" i="2" s="1"/>
  <c r="L9" i="2"/>
  <c r="M9" i="2" s="1"/>
  <c r="N9" i="2" s="1"/>
  <c r="R10" i="2" l="1"/>
  <c r="L11" i="2" s="1"/>
</calcChain>
</file>

<file path=xl/sharedStrings.xml><?xml version="1.0" encoding="utf-8"?>
<sst xmlns="http://schemas.openxmlformats.org/spreadsheetml/2006/main" count="37" uniqueCount="33">
  <si>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</si>
  <si>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</si>
  <si>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</si>
  <si>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</si>
  <si>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</si>
  <si>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</si>
  <si>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</si>
  <si>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</si>
  <si>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</si>
  <si>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</si>
  <si>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</si>
  <si>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</si>
  <si>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</si>
  <si>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</si>
  <si>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</si>
  <si>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</si>
  <si>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</si>
  <si>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В результате проведенного расчета Н(М)ЦД договора составила:</t>
  </si>
  <si>
    <t xml:space="preserve">Исполнитель: </t>
  </si>
  <si>
    <t xml:space="preserve">Приложение № 2 к информационной карте закупки </t>
  </si>
  <si>
    <t xml:space="preserve">Н(М)ЦД без НДС: </t>
  </si>
  <si>
    <t>комп.</t>
  </si>
  <si>
    <t>Цена за единицу изм. с округлением (вниз) до сотых долей после запятой (евро)</t>
  </si>
  <si>
    <t>Цена за единицу изм. (евро)</t>
  </si>
  <si>
    <t>Н(М)ЦД договора с учетом округления цены за единицу (евро)</t>
  </si>
  <si>
    <t xml:space="preserve">НДС 20% </t>
  </si>
  <si>
    <t>рублей</t>
  </si>
  <si>
    <t xml:space="preserve">Установка ДХ-100 </t>
  </si>
  <si>
    <t>Поставщик №1 исх.№05-723 от 16.07.2019г.</t>
  </si>
  <si>
    <t>Поставщик № 2 исх. № 076 от 16.07.19г.</t>
  </si>
  <si>
    <t>Поставщик №3 исх. №228-ФА от 30.05.19г.</t>
  </si>
  <si>
    <t>Поставка автоматизированной установки типа "ДХ-100" по получению высокоэффективного комбинированного дезинфектанта "Диоксид хлора и хлор " для обеззараживания и очистки воды.</t>
  </si>
  <si>
    <t>Дата 29.07.2019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</si>
</sst>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2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15" fillId="2" borderId="11" xfId="0" applyFont="1" applyFill="1" applyBorder="1" applyAlignment="1" applyProtection="1">
      <alignment horizontal="center" vertical="center" wrapText="1" readingOrder="1"/>
      <protection locked="0"/>
    </xf>
    <xf numFmtId="3" fontId="9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49" fontId="19" fillId="2" borderId="1" xfId="3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1673679</xdr:rowOff>
    </xdr:from>
    <xdr:to>
      <xdr:col>14</xdr:col>
      <xdr:colOff>696609</xdr:colOff>
      <xdr:row>7</xdr:row>
      <xdr:rowOff>1905001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4" y="2898322"/>
          <a:ext cx="696609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789214</xdr:colOff>
      <xdr:row>7</xdr:row>
      <xdr:rowOff>1564821</xdr:rowOff>
    </xdr:from>
    <xdr:to>
      <xdr:col>14</xdr:col>
      <xdr:colOff>1379764</xdr:colOff>
      <xdr:row>7</xdr:row>
      <xdr:rowOff>1979839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7928" y="2789464"/>
          <a:ext cx="590550" cy="4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639536</xdr:colOff>
      <xdr:row>7</xdr:row>
      <xdr:rowOff>1700893</xdr:rowOff>
    </xdr:from>
    <xdr:ext cx="136072" cy="264560"/>
    <xdr:sp macro="" textlink="">
      <xdr:nvSpPr>
        <xdr:cNvPr id="2" name="TextBox 1"/>
        <xdr:cNvSpPr txBox="1"/>
      </xdr:nvSpPr>
      <xdr:spPr>
        <a:xfrm>
          <a:off x="8858250" y="2925536"/>
          <a:ext cx="1360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=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zoomScale="70" zoomScaleNormal="70" workbookViewId="0">
      <selection activeCell="AE9" sqref="AD9:AE9"/>
    </sheetView>
  </sheetViews>
  <sheetFormatPr defaultColWidth="9.140625" defaultRowHeight="12.75" x14ac:dyDescent="0.2"/>
  <cols>
    <col min="1" max="1" width="2.7109375" style="2" customWidth="1"/>
    <col min="2" max="2" width="26.28515625" style="46" customWidth="1"/>
    <col min="3" max="3" width="5" style="2" customWidth="1"/>
    <col min="4" max="4" width="7.7109375" style="2" customWidth="1"/>
    <col min="5" max="5" width="12.710937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49" customWidth="1"/>
    <col min="15" max="15" width="21" style="2" customWidth="1"/>
    <col min="16" max="16" width="11.85546875" style="2" customWidth="1"/>
    <col min="17" max="17" width="16.5703125" style="2" customWidth="1"/>
    <col min="18" max="18" width="17.285156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8" ht="2.25" customHeight="1" x14ac:dyDescent="0.2"/>
    <row r="2" spans="1:18" ht="63" hidden="1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52.5" hidden="1" customHeight="1" x14ac:dyDescent="0.2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36.75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98" t="s">
        <v>19</v>
      </c>
      <c r="O4" s="99"/>
      <c r="P4" s="99"/>
      <c r="Q4" s="99"/>
      <c r="R4" s="67"/>
    </row>
    <row r="5" spans="1:18" ht="47.25" customHeight="1" x14ac:dyDescent="0.25">
      <c r="A5" s="24"/>
      <c r="B5" s="100" t="s">
        <v>31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1:18" ht="35.25" customHeight="1" x14ac:dyDescent="0.2">
      <c r="A6" s="91" t="s">
        <v>13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39" customHeight="1" x14ac:dyDescent="0.2">
      <c r="A7" s="92" t="s">
        <v>0</v>
      </c>
      <c r="B7" s="93" t="s">
        <v>11</v>
      </c>
      <c r="C7" s="94" t="s">
        <v>1</v>
      </c>
      <c r="D7" s="94" t="s">
        <v>2</v>
      </c>
      <c r="E7" s="83" t="s">
        <v>3</v>
      </c>
      <c r="F7" s="84"/>
      <c r="G7" s="96"/>
      <c r="H7" s="83" t="s">
        <v>6</v>
      </c>
      <c r="I7" s="84"/>
      <c r="J7" s="84"/>
      <c r="K7" s="85" t="s">
        <v>8</v>
      </c>
      <c r="L7" s="97" t="s">
        <v>14</v>
      </c>
      <c r="M7" s="97"/>
      <c r="N7" s="97"/>
      <c r="O7" s="79" t="s">
        <v>15</v>
      </c>
      <c r="P7" s="79"/>
      <c r="Q7" s="79"/>
      <c r="R7" s="79"/>
    </row>
    <row r="8" spans="1:18" ht="156" customHeight="1" x14ac:dyDescent="0.2">
      <c r="A8" s="92"/>
      <c r="B8" s="93"/>
      <c r="C8" s="95"/>
      <c r="D8" s="95"/>
      <c r="E8" s="41" t="s">
        <v>28</v>
      </c>
      <c r="F8" s="41" t="s">
        <v>29</v>
      </c>
      <c r="G8" s="41" t="s">
        <v>30</v>
      </c>
      <c r="H8" s="4" t="s">
        <v>7</v>
      </c>
      <c r="I8" s="4" t="s">
        <v>7</v>
      </c>
      <c r="J8" s="4" t="s">
        <v>7</v>
      </c>
      <c r="K8" s="86"/>
      <c r="L8" s="3" t="s">
        <v>9</v>
      </c>
      <c r="M8" s="3" t="s">
        <v>4</v>
      </c>
      <c r="N8" s="5" t="s">
        <v>5</v>
      </c>
      <c r="O8" s="25" t="s">
        <v>16</v>
      </c>
      <c r="P8" s="71" t="s">
        <v>23</v>
      </c>
      <c r="Q8" s="71" t="s">
        <v>22</v>
      </c>
      <c r="R8" s="48" t="s">
        <v>24</v>
      </c>
    </row>
    <row r="9" spans="1:18" s="66" customFormat="1" ht="124.5" customHeight="1" x14ac:dyDescent="0.2">
      <c r="A9" s="57">
        <v>1</v>
      </c>
      <c r="B9" s="69" t="s">
        <v>27</v>
      </c>
      <c r="C9" s="73" t="s">
        <v>21</v>
      </c>
      <c r="D9" s="58">
        <v>1</v>
      </c>
      <c r="E9" s="74">
        <v>1000000</v>
      </c>
      <c r="F9" s="75">
        <v>900000</v>
      </c>
      <c r="G9" s="74">
        <v>1100000</v>
      </c>
      <c r="H9" s="59"/>
      <c r="I9" s="59"/>
      <c r="J9" s="59"/>
      <c r="K9" s="60"/>
      <c r="L9" s="61">
        <f t="shared" ref="L9" si="0">(E9+F9+G9)/3</f>
        <v>1000000</v>
      </c>
      <c r="M9" s="62">
        <f t="shared" ref="M9" si="1">SQRT(((SUM((POWER(E9-L9,2)),(POWER(F9-L9,2)),(POWER(G9-L9,2)))/(COLUMNS(E9:G9)-1))))</f>
        <v>100000</v>
      </c>
      <c r="N9" s="62">
        <f t="shared" ref="N9" si="2">M9/L9*100</f>
        <v>10</v>
      </c>
      <c r="O9" s="63">
        <f t="shared" ref="O9" si="3">((D9/3)*(SUM(E9:G9)))</f>
        <v>1000000</v>
      </c>
      <c r="P9" s="64">
        <f t="shared" ref="P9" si="4">O9/D9</f>
        <v>1000000</v>
      </c>
      <c r="Q9" s="63">
        <f t="shared" ref="Q9" si="5">ROUNDDOWN(P9,2)</f>
        <v>1000000</v>
      </c>
      <c r="R9" s="65">
        <f t="shared" ref="R9" si="6">Q9*D9</f>
        <v>1000000</v>
      </c>
    </row>
    <row r="10" spans="1:18" s="1" customFormat="1" ht="15" customHeight="1" x14ac:dyDescent="0.2">
      <c r="A10" s="14"/>
      <c r="B10" s="15"/>
      <c r="C10" s="16"/>
      <c r="D10" s="40"/>
      <c r="E10" s="17"/>
      <c r="F10" s="17"/>
      <c r="G10" s="17"/>
      <c r="H10" s="17"/>
      <c r="I10" s="17"/>
      <c r="J10" s="17"/>
      <c r="K10" s="18"/>
      <c r="L10" s="19"/>
      <c r="M10" s="20"/>
      <c r="N10" s="50"/>
      <c r="O10" s="87" t="s">
        <v>10</v>
      </c>
      <c r="P10" s="87"/>
      <c r="Q10" s="88"/>
      <c r="R10" s="23">
        <f>SUM(R9:R9)</f>
        <v>1000000</v>
      </c>
    </row>
    <row r="11" spans="1:18" s="6" customFormat="1" ht="35.25" customHeight="1" x14ac:dyDescent="0.25">
      <c r="A11" s="80" t="s">
        <v>17</v>
      </c>
      <c r="B11" s="80"/>
      <c r="C11" s="80"/>
      <c r="D11" s="80"/>
      <c r="E11" s="80"/>
      <c r="F11" s="80"/>
      <c r="G11" s="80"/>
      <c r="H11" s="80"/>
      <c r="I11" s="80"/>
      <c r="J11" s="80"/>
      <c r="K11" s="27"/>
      <c r="L11" s="30">
        <f>R10</f>
        <v>1000000</v>
      </c>
      <c r="M11" s="22" t="s">
        <v>26</v>
      </c>
      <c r="N11" s="51"/>
      <c r="O11" s="22"/>
      <c r="P11" s="22"/>
      <c r="Q11" s="22"/>
      <c r="R11" s="21"/>
    </row>
    <row r="12" spans="1:18" s="6" customFormat="1" ht="35.25" customHeight="1" x14ac:dyDescent="0.25">
      <c r="A12" s="68"/>
      <c r="B12" s="68" t="s">
        <v>20</v>
      </c>
      <c r="C12" s="68"/>
      <c r="D12" s="68"/>
      <c r="E12" s="70"/>
      <c r="F12" s="68"/>
      <c r="G12" s="68"/>
      <c r="H12" s="68"/>
      <c r="I12" s="68"/>
      <c r="J12" s="68"/>
      <c r="K12" s="27"/>
      <c r="L12" s="30">
        <v>833333.33</v>
      </c>
      <c r="M12" s="22" t="s">
        <v>26</v>
      </c>
      <c r="N12" s="51"/>
      <c r="O12" s="22"/>
      <c r="P12" s="22"/>
      <c r="Q12" s="22"/>
      <c r="R12" s="21"/>
    </row>
    <row r="13" spans="1:18" s="6" customFormat="1" ht="35.25" customHeight="1" x14ac:dyDescent="0.25">
      <c r="A13" s="72"/>
      <c r="B13" s="72" t="s">
        <v>25</v>
      </c>
      <c r="C13" s="72"/>
      <c r="D13" s="72"/>
      <c r="E13" s="70"/>
      <c r="F13" s="72"/>
      <c r="G13" s="72"/>
      <c r="H13" s="72"/>
      <c r="I13" s="72"/>
      <c r="J13" s="72"/>
      <c r="K13" s="27"/>
      <c r="L13" s="30">
        <v>166666.67000000001</v>
      </c>
      <c r="M13" s="22" t="s">
        <v>26</v>
      </c>
      <c r="N13" s="51"/>
      <c r="O13" s="22"/>
      <c r="P13" s="22"/>
      <c r="Q13" s="22"/>
      <c r="R13" s="21"/>
    </row>
    <row r="14" spans="1:18" ht="52.5" customHeight="1" x14ac:dyDescent="0.2">
      <c r="A14" s="81" t="s">
        <v>12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18" ht="35.25" customHeight="1" x14ac:dyDescent="0.2">
      <c r="A15" s="43"/>
      <c r="B15" s="81" t="s">
        <v>18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52"/>
      <c r="O15" s="43"/>
      <c r="P15" s="43"/>
      <c r="Q15" s="43"/>
      <c r="R15" s="43"/>
    </row>
    <row r="16" spans="1:18" ht="9" customHeight="1" x14ac:dyDescent="0.25">
      <c r="A16" s="13"/>
      <c r="B16" s="47"/>
      <c r="C16" s="32"/>
      <c r="D16" s="32"/>
      <c r="E16" s="32"/>
      <c r="F16" s="32"/>
      <c r="G16" s="33"/>
      <c r="H16" s="33"/>
      <c r="I16" s="33"/>
      <c r="J16" s="33"/>
      <c r="K16" s="33"/>
      <c r="L16" s="34"/>
      <c r="M16" s="32"/>
      <c r="N16" s="53"/>
      <c r="O16" s="9"/>
      <c r="P16" s="44"/>
      <c r="Q16" s="44"/>
      <c r="R16" s="44"/>
    </row>
    <row r="17" spans="1:17" s="7" customFormat="1" ht="15.75" x14ac:dyDescent="0.25">
      <c r="A17" s="42"/>
      <c r="B17" s="35"/>
      <c r="C17" s="35"/>
      <c r="D17" s="32"/>
      <c r="E17" s="36"/>
      <c r="F17" s="37"/>
      <c r="G17" s="38"/>
      <c r="H17" s="38"/>
      <c r="I17" s="38"/>
      <c r="J17" s="38"/>
      <c r="K17" s="38"/>
      <c r="L17" s="39"/>
      <c r="M17" s="39"/>
      <c r="N17" s="55"/>
      <c r="O17" s="12"/>
      <c r="P17" s="31"/>
      <c r="Q17" s="45"/>
    </row>
    <row r="18" spans="1:17" s="7" customFormat="1" ht="33" customHeight="1" x14ac:dyDescent="0.25">
      <c r="A18" s="42"/>
      <c r="B18" s="76" t="s">
        <v>32</v>
      </c>
      <c r="C18" s="76"/>
      <c r="D18" s="76"/>
      <c r="E18" s="76"/>
      <c r="F18" s="76"/>
      <c r="G18" s="38"/>
      <c r="H18" s="38"/>
      <c r="I18" s="38"/>
      <c r="J18" s="38"/>
      <c r="K18" s="38"/>
      <c r="L18" s="39"/>
      <c r="M18" s="39"/>
      <c r="N18" s="55"/>
      <c r="O18" s="12"/>
    </row>
    <row r="19" spans="1:17" ht="15" customHeight="1" x14ac:dyDescent="0.25">
      <c r="A19" s="77"/>
      <c r="B19" s="77"/>
      <c r="C19" s="89"/>
      <c r="D19" s="89"/>
      <c r="E19" s="89"/>
      <c r="F19" s="89"/>
      <c r="L19" s="29"/>
      <c r="M19" s="8"/>
      <c r="N19" s="56"/>
      <c r="O19" s="8"/>
    </row>
    <row r="20" spans="1:17" s="7" customFormat="1" ht="15.75" hidden="1" x14ac:dyDescent="0.25">
      <c r="A20" s="78"/>
      <c r="B20" s="78"/>
      <c r="C20" s="78"/>
      <c r="D20" s="9"/>
      <c r="E20" s="10"/>
      <c r="F20" s="11"/>
      <c r="L20" s="26"/>
      <c r="M20" s="28"/>
      <c r="N20" s="54"/>
      <c r="O20" s="28"/>
    </row>
  </sheetData>
  <mergeCells count="21">
    <mergeCell ref="A2:R3"/>
    <mergeCell ref="A6:R6"/>
    <mergeCell ref="A7:A8"/>
    <mergeCell ref="B7:B8"/>
    <mergeCell ref="C7:C8"/>
    <mergeCell ref="D7:D8"/>
    <mergeCell ref="E7:G7"/>
    <mergeCell ref="L7:N7"/>
    <mergeCell ref="N4:Q4"/>
    <mergeCell ref="B5:R5"/>
    <mergeCell ref="B18:F18"/>
    <mergeCell ref="A19:B19"/>
    <mergeCell ref="A20:C20"/>
    <mergeCell ref="O7:R7"/>
    <mergeCell ref="A11:J11"/>
    <mergeCell ref="A14:R14"/>
    <mergeCell ref="H7:J7"/>
    <mergeCell ref="K7:K8"/>
    <mergeCell ref="O10:Q10"/>
    <mergeCell ref="C19:F19"/>
    <mergeCell ref="B15:M1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2019-07-29T06:10:06Z</cp:lastPrinted>
  <dcterms:created xsi:type="dcterms:W3CDTF">2014-01-15T18:15:09Z</dcterms:created>
  <dcterms:modified xsi:type="dcterms:W3CDTF">2019-07-29T06:17:49Z</dcterms:modified>
</cp:coreProperties>
</file>